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2485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3" i="1"/>
  <c r="E13"/>
  <c r="F13" s="1"/>
  <c r="I12"/>
  <c r="I11"/>
  <c r="I8"/>
  <c r="I7"/>
  <c r="I6"/>
  <c r="I5"/>
  <c r="G12"/>
  <c r="J12" s="1"/>
  <c r="K12" s="1"/>
  <c r="G11"/>
  <c r="J11" s="1"/>
  <c r="K11" s="1"/>
  <c r="E7"/>
  <c r="F7" s="1"/>
  <c r="G7" s="1"/>
  <c r="J7" s="1"/>
  <c r="E8"/>
  <c r="F8" s="1"/>
  <c r="G8" s="1"/>
  <c r="J8" s="1"/>
  <c r="E12"/>
  <c r="F12" s="1"/>
  <c r="E11"/>
  <c r="F11" s="1"/>
  <c r="E6"/>
  <c r="F6" s="1"/>
  <c r="G6" s="1"/>
  <c r="J6" s="1"/>
  <c r="E5"/>
  <c r="F5" s="1"/>
  <c r="G5" s="1"/>
  <c r="J5" s="1"/>
  <c r="K5" s="1"/>
  <c r="J14" l="1"/>
  <c r="I14"/>
  <c r="K6"/>
  <c r="K7"/>
  <c r="K8"/>
  <c r="K14" l="1"/>
  <c r="B17" s="1"/>
  <c r="C18" s="1"/>
  <c r="D18" l="1"/>
</calcChain>
</file>

<file path=xl/sharedStrings.xml><?xml version="1.0" encoding="utf-8"?>
<sst xmlns="http://schemas.openxmlformats.org/spreadsheetml/2006/main" count="23" uniqueCount="23">
  <si>
    <t xml:space="preserve">  Leonetti Btl</t>
  </si>
  <si>
    <t xml:space="preserve">  Quilceda GL</t>
  </si>
  <si>
    <t xml:space="preserve">  Gruner GL</t>
  </si>
  <si>
    <t>Cost</t>
  </si>
  <si>
    <t>ML</t>
  </si>
  <si>
    <t>Convert OZ</t>
  </si>
  <si>
    <t>Btl Cost</t>
  </si>
  <si>
    <t>Cost/Oz</t>
  </si>
  <si>
    <t>Cost/Serve</t>
  </si>
  <si>
    <t xml:space="preserve">  La Tache Btl</t>
  </si>
  <si>
    <t>Bottles Sold</t>
  </si>
  <si>
    <t>Glass Sales</t>
  </si>
  <si>
    <t xml:space="preserve">Glass Size </t>
  </si>
  <si>
    <t>0z</t>
  </si>
  <si>
    <t xml:space="preserve">  Gramercy Syrah GL</t>
  </si>
  <si>
    <t xml:space="preserve">  Gramercy Cab GL</t>
  </si>
  <si>
    <t>Sales/Unit</t>
  </si>
  <si>
    <t>Sales/$</t>
  </si>
  <si>
    <t>%</t>
  </si>
  <si>
    <t>Theorectical Beverage Cost</t>
  </si>
  <si>
    <t>Sales Price</t>
  </si>
  <si>
    <t xml:space="preserve">Acceptable Range </t>
  </si>
  <si>
    <t xml:space="preserve">  Mouton 82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</si>
</sst>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4" fontId="0" fillId="0" borderId="0" xfId="0" applyNumberFormat="1"/>
    <xf numFmtId="165" fontId="0" fillId="0" borderId="0" xfId="2" applyNumberFormat="1" applyFont="1"/>
    <xf numFmtId="165" fontId="2" fillId="0" borderId="0" xfId="2" applyNumberFormat="1" applyFont="1"/>
    <xf numFmtId="44" fontId="4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1"/>
  <sheetViews>
    <sheetView tabSelected="1" workbookViewId="0">
      <selection activeCell="A25" sqref="A25"/>
    </sheetView>
  </sheetViews>
  <sheetFormatPr defaultRowHeight="15"/>
  <cols>
    <col min="1" max="1" width="25.7109375" customWidth="1"/>
    <col min="2" max="2" width="11" customWidth="1"/>
    <col min="3" max="3" width="10.5703125" customWidth="1"/>
    <col min="4" max="4" width="9.7109375" customWidth="1"/>
    <col min="5" max="5" width="10.42578125" customWidth="1"/>
    <col min="6" max="6" width="11.5703125" customWidth="1"/>
    <col min="7" max="7" width="12.140625" customWidth="1"/>
    <col min="8" max="8" width="10.5703125" bestFit="1" customWidth="1"/>
    <col min="9" max="9" width="11.42578125" customWidth="1"/>
    <col min="10" max="10" width="11.7109375" customWidth="1"/>
    <col min="12" max="12" width="23.140625" customWidth="1"/>
  </cols>
  <sheetData>
    <row r="2" spans="1:12">
      <c r="A2" s="2" t="s">
        <v>12</v>
      </c>
      <c r="B2" s="14">
        <v>6</v>
      </c>
      <c r="C2" t="s">
        <v>13</v>
      </c>
    </row>
    <row r="4" spans="1:12">
      <c r="A4" s="7" t="s">
        <v>11</v>
      </c>
      <c r="B4" s="7" t="s">
        <v>6</v>
      </c>
      <c r="C4" s="8" t="s">
        <v>20</v>
      </c>
      <c r="D4" s="7" t="s">
        <v>4</v>
      </c>
      <c r="E4" s="7" t="s">
        <v>5</v>
      </c>
      <c r="F4" s="7" t="s">
        <v>7</v>
      </c>
      <c r="G4" s="7" t="s">
        <v>8</v>
      </c>
      <c r="H4" s="8" t="s">
        <v>16</v>
      </c>
      <c r="I4" s="8" t="s">
        <v>17</v>
      </c>
      <c r="J4" s="8" t="s">
        <v>3</v>
      </c>
      <c r="K4" s="8" t="s">
        <v>18</v>
      </c>
      <c r="L4" s="8"/>
    </row>
    <row r="5" spans="1:12">
      <c r="A5" t="s">
        <v>14</v>
      </c>
      <c r="B5" s="12">
        <v>18</v>
      </c>
      <c r="C5" s="12">
        <v>18</v>
      </c>
      <c r="D5" s="6">
        <v>750</v>
      </c>
      <c r="E5" s="4">
        <f>D5*0.0338140227</f>
        <v>25.360517025</v>
      </c>
      <c r="F5" s="3">
        <f>B5/E5</f>
        <v>0.70976470953868498</v>
      </c>
      <c r="G5" s="4">
        <f>F5*$B$2</f>
        <v>4.2585882572321099</v>
      </c>
      <c r="H5" s="14">
        <v>118</v>
      </c>
      <c r="I5" s="9">
        <f>H5*C5</f>
        <v>2124</v>
      </c>
      <c r="J5" s="5">
        <f>G5*H5</f>
        <v>502.51341435338895</v>
      </c>
      <c r="K5" s="10">
        <f>J5/I5</f>
        <v>0.23658823651289498</v>
      </c>
      <c r="L5" s="6"/>
    </row>
    <row r="6" spans="1:12">
      <c r="A6" t="s">
        <v>15</v>
      </c>
      <c r="B6" s="12">
        <v>15</v>
      </c>
      <c r="C6" s="12">
        <v>15</v>
      </c>
      <c r="D6" s="6">
        <v>750</v>
      </c>
      <c r="E6" s="4">
        <f t="shared" ref="E6:E8" si="0">D6*0.0338140227</f>
        <v>25.360517025</v>
      </c>
      <c r="F6" s="3">
        <f>B6/E6</f>
        <v>0.59147059128223745</v>
      </c>
      <c r="G6" s="4">
        <f t="shared" ref="G6:G8" si="1">F6*$B$2</f>
        <v>3.5488235476934245</v>
      </c>
      <c r="H6" s="14">
        <v>57</v>
      </c>
      <c r="I6" s="9">
        <f>H6*C6</f>
        <v>855</v>
      </c>
      <c r="J6" s="5">
        <f t="shared" ref="J6:J8" si="2">G6*H6</f>
        <v>202.28294221852519</v>
      </c>
      <c r="K6" s="10">
        <f t="shared" ref="K6:K8" si="3">J6/I6</f>
        <v>0.23658823651289496</v>
      </c>
      <c r="L6" s="6"/>
    </row>
    <row r="7" spans="1:12">
      <c r="A7" t="s">
        <v>1</v>
      </c>
      <c r="B7" s="12">
        <v>5</v>
      </c>
      <c r="C7" s="12">
        <v>7</v>
      </c>
      <c r="D7" s="6">
        <v>750</v>
      </c>
      <c r="E7" s="4">
        <f t="shared" si="0"/>
        <v>25.360517025</v>
      </c>
      <c r="F7" s="3">
        <f>B7/E7</f>
        <v>0.19715686376074582</v>
      </c>
      <c r="G7" s="4">
        <f t="shared" si="1"/>
        <v>1.1829411825644749</v>
      </c>
      <c r="H7" s="14">
        <v>45</v>
      </c>
      <c r="I7" s="9">
        <f>H7*C7</f>
        <v>315</v>
      </c>
      <c r="J7" s="5">
        <f t="shared" si="2"/>
        <v>53.232353215401368</v>
      </c>
      <c r="K7" s="10">
        <f t="shared" si="3"/>
        <v>0.16899159750921069</v>
      </c>
      <c r="L7" s="6"/>
    </row>
    <row r="8" spans="1:12">
      <c r="A8" t="s">
        <v>2</v>
      </c>
      <c r="B8" s="12">
        <v>12</v>
      </c>
      <c r="C8" s="12">
        <v>8</v>
      </c>
      <c r="D8" s="6">
        <v>1500</v>
      </c>
      <c r="E8" s="4">
        <f t="shared" si="0"/>
        <v>50.72103405</v>
      </c>
      <c r="F8" s="3">
        <f>B8/E8</f>
        <v>0.23658823651289498</v>
      </c>
      <c r="G8" s="4">
        <f t="shared" si="1"/>
        <v>1.41952941907737</v>
      </c>
      <c r="H8" s="14">
        <v>125</v>
      </c>
      <c r="I8" s="9">
        <f>H8*C8</f>
        <v>1000</v>
      </c>
      <c r="J8" s="5">
        <f t="shared" si="2"/>
        <v>177.44117738467125</v>
      </c>
      <c r="K8" s="10">
        <f t="shared" si="3"/>
        <v>0.17744117738467124</v>
      </c>
      <c r="L8" s="6"/>
    </row>
    <row r="9" spans="1:12">
      <c r="B9" s="13"/>
      <c r="C9" s="12"/>
      <c r="D9" s="6"/>
      <c r="G9" s="4"/>
      <c r="H9" s="14"/>
      <c r="J9" s="5"/>
      <c r="K9" s="10"/>
      <c r="L9" s="6"/>
    </row>
    <row r="10" spans="1:12">
      <c r="A10" s="7" t="s">
        <v>10</v>
      </c>
      <c r="B10" s="13"/>
      <c r="C10" s="12"/>
      <c r="D10" s="6"/>
      <c r="G10" s="4"/>
      <c r="H10" s="14"/>
      <c r="J10" s="5"/>
      <c r="K10" s="10"/>
      <c r="L10" s="6"/>
    </row>
    <row r="11" spans="1:12">
      <c r="A11" t="s">
        <v>0</v>
      </c>
      <c r="B11" s="12">
        <v>9</v>
      </c>
      <c r="C11" s="12">
        <v>22</v>
      </c>
      <c r="D11" s="6">
        <v>750</v>
      </c>
      <c r="E11" s="4">
        <f>D11*0.0338140227</f>
        <v>25.360517025</v>
      </c>
      <c r="F11" s="3">
        <f>B11/E11</f>
        <v>0.35488235476934249</v>
      </c>
      <c r="G11" s="4">
        <f>B11</f>
        <v>9</v>
      </c>
      <c r="H11" s="14">
        <v>35</v>
      </c>
      <c r="I11" s="9">
        <f>H11*C11</f>
        <v>770</v>
      </c>
      <c r="J11" s="5">
        <f t="shared" ref="J11:J12" si="4">G11*H11</f>
        <v>315</v>
      </c>
      <c r="K11" s="10">
        <f t="shared" ref="K11:K12" si="5">J11/I11</f>
        <v>0.40909090909090912</v>
      </c>
      <c r="L11" s="6"/>
    </row>
    <row r="12" spans="1:12">
      <c r="A12" t="s">
        <v>9</v>
      </c>
      <c r="B12" s="12">
        <v>11</v>
      </c>
      <c r="C12" s="12">
        <v>28</v>
      </c>
      <c r="D12" s="6">
        <v>750</v>
      </c>
      <c r="E12" s="4">
        <f>D12*0.0338140227</f>
        <v>25.360517025</v>
      </c>
      <c r="F12" s="3">
        <f>B12/E12</f>
        <v>0.43374510027364083</v>
      </c>
      <c r="G12" s="4">
        <f>B12</f>
        <v>11</v>
      </c>
      <c r="H12" s="14">
        <v>22</v>
      </c>
      <c r="I12" s="9">
        <f>H12*C12</f>
        <v>616</v>
      </c>
      <c r="J12" s="5">
        <f t="shared" si="4"/>
        <v>242</v>
      </c>
      <c r="K12" s="10">
        <f t="shared" si="5"/>
        <v>0.39285714285714285</v>
      </c>
      <c r="L12" s="6"/>
    </row>
    <row r="13" spans="1:12">
      <c r="A13" t="s">
        <v>22</v>
      </c>
      <c r="B13" s="12">
        <v>535</v>
      </c>
      <c r="C13" s="12">
        <v>1200</v>
      </c>
      <c r="D13" s="6">
        <v>750</v>
      </c>
      <c r="E13" s="4">
        <f>D13*0.0338140227</f>
        <v>25.360517025</v>
      </c>
      <c r="F13" s="3">
        <f>B13/E13</f>
        <v>21.095784422399802</v>
      </c>
      <c r="G13" s="4">
        <f>B13</f>
        <v>535</v>
      </c>
      <c r="H13" s="14">
        <v>1</v>
      </c>
      <c r="I13" s="9">
        <v>0</v>
      </c>
      <c r="J13" s="5">
        <v>0</v>
      </c>
      <c r="K13" s="10">
        <v>0</v>
      </c>
      <c r="L13" s="6"/>
    </row>
    <row r="14" spans="1:12">
      <c r="I14" s="9">
        <f>SUM(I5:I13)</f>
        <v>5680</v>
      </c>
      <c r="J14" s="9">
        <f>SUM(J5:J13)</f>
        <v>1492.469887171987</v>
      </c>
      <c r="K14" s="11">
        <f>J14/I14</f>
        <v>0.26275878295281463</v>
      </c>
    </row>
    <row r="17" spans="1:7">
      <c r="A17" s="1" t="s">
        <v>19</v>
      </c>
      <c r="B17" s="11">
        <f>K14</f>
        <v>0.26275878295281463</v>
      </c>
    </row>
    <row r="18" spans="1:7">
      <c r="A18" s="1" t="s">
        <v>21</v>
      </c>
      <c r="B18" s="15">
        <v>1.4999999999999999E-2</v>
      </c>
      <c r="C18" s="11">
        <f>B17-B18</f>
        <v>0.24775878295281462</v>
      </c>
      <c r="D18" s="11">
        <f>B17+B18</f>
        <v>0.27775878295281464</v>
      </c>
    </row>
    <row r="21" spans="1:7">
      <c r="G21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2010-12-15T16:54:10Z</dcterms:created>
  <dcterms:modified xsi:type="dcterms:W3CDTF">2010-12-15T18:29:40Z</dcterms:modified>
</cp:coreProperties>
</file>